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mt-66\Gruppe2\Allgemeiner Dienstbetrieb\2Amtsinterne Festlegungen\Fachbereiche\Niederschlagswasser\Entwässerungskonzept\"/>
    </mc:Choice>
  </mc:AlternateContent>
  <bookViews>
    <workbookView xWindow="0" yWindow="0" windowWidth="28800" windowHeight="12435"/>
  </bookViews>
  <sheets>
    <sheet name="Aufzufangender Niederschlag" sheetId="1" r:id="rId1"/>
  </sheets>
  <calcPr calcId="162913"/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B48" i="1"/>
  <c r="H44" i="1"/>
  <c r="G44" i="1"/>
  <c r="F44" i="1"/>
  <c r="B44" i="1"/>
  <c r="G25" i="1"/>
  <c r="F25" i="1"/>
  <c r="H21" i="1"/>
  <c r="G21" i="1"/>
  <c r="F21" i="1"/>
  <c r="D7" i="1"/>
  <c r="G54" i="1" s="1"/>
  <c r="B54" i="1" l="1"/>
  <c r="D54" i="1"/>
  <c r="F54" i="1"/>
  <c r="H54" i="1"/>
  <c r="C54" i="1"/>
  <c r="E54" i="1"/>
  <c r="I53" i="1"/>
  <c r="I37" i="1"/>
  <c r="I36" i="1"/>
  <c r="H48" i="1"/>
  <c r="I14" i="1"/>
  <c r="H15" i="1" s="1"/>
  <c r="H16" i="1" s="1"/>
  <c r="I13" i="1"/>
  <c r="H25" i="1"/>
  <c r="G15" i="1" l="1"/>
  <c r="G16" i="1" s="1"/>
  <c r="G38" i="1" l="1"/>
  <c r="G39" i="1" s="1"/>
  <c r="H38" i="1"/>
  <c r="H39" i="1" s="1"/>
  <c r="F15" i="1"/>
  <c r="E38" i="1"/>
  <c r="F16" i="1" l="1"/>
  <c r="E25" i="1"/>
  <c r="E39" i="1"/>
  <c r="D38" i="1"/>
  <c r="B38" i="1"/>
  <c r="B39" i="1" s="1"/>
  <c r="F38" i="1"/>
  <c r="F39" i="1" s="1"/>
  <c r="C38" i="1"/>
  <c r="C44" i="1" l="1"/>
  <c r="C39" i="1"/>
  <c r="E44" i="1"/>
  <c r="D44" i="1"/>
  <c r="D39" i="1"/>
  <c r="I54" i="1"/>
  <c r="K54" i="1" s="1"/>
  <c r="I38" i="1"/>
  <c r="D15" i="1"/>
  <c r="B15" i="1"/>
  <c r="E15" i="1"/>
  <c r="C15" i="1"/>
  <c r="E21" i="1" l="1"/>
  <c r="E16" i="1"/>
  <c r="D25" i="1"/>
  <c r="D16" i="1"/>
  <c r="C25" i="1"/>
  <c r="D21" i="1"/>
  <c r="B25" i="1"/>
  <c r="C16" i="1"/>
  <c r="C21" i="1"/>
  <c r="B21" i="1"/>
  <c r="B16" i="1"/>
  <c r="I44" i="1"/>
  <c r="K44" i="1" s="1"/>
  <c r="I39" i="1"/>
  <c r="K39" i="1" s="1"/>
  <c r="I48" i="1"/>
  <c r="K48" i="1" s="1"/>
  <c r="I15" i="1"/>
  <c r="I16" i="1" l="1"/>
  <c r="I21" i="1"/>
  <c r="K21" i="1" s="1"/>
  <c r="I25" i="1"/>
  <c r="K25" i="1" s="1"/>
  <c r="K16" i="1" l="1"/>
  <c r="B59" i="1" s="1"/>
  <c r="B56" i="1"/>
</calcChain>
</file>

<file path=xl/sharedStrings.xml><?xml version="1.0" encoding="utf-8"?>
<sst xmlns="http://schemas.openxmlformats.org/spreadsheetml/2006/main" count="68" uniqueCount="42">
  <si>
    <t>Platte 1</t>
  </si>
  <si>
    <t>Platte 2</t>
  </si>
  <si>
    <t>Platte 3</t>
  </si>
  <si>
    <t>Platte 4</t>
  </si>
  <si>
    <t>Platte 5</t>
  </si>
  <si>
    <r>
      <t>Fläche (m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</si>
  <si>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Entnahmezeit (M)</t>
  </si>
  <si>
    <t>Bereich 3</t>
  </si>
  <si>
    <t>Fläche 1</t>
  </si>
  <si>
    <t>Fläche 2</t>
  </si>
  <si>
    <t>Fläche 3</t>
  </si>
  <si>
    <t>Fläche 4</t>
  </si>
  <si>
    <t>Fläche 5</t>
  </si>
  <si>
    <r>
      <t>Wasseranfall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</si>
  <si>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Eingabefelder</t>
  </si>
  <si>
    <t xml:space="preserve">Bereich 1 </t>
  </si>
  <si>
    <t xml:space="preserve">Bereich 2 </t>
  </si>
  <si>
    <t>Mais</t>
  </si>
  <si>
    <t>Gras</t>
  </si>
  <si>
    <t>Sonstiges</t>
  </si>
  <si>
    <t>Platte 6</t>
  </si>
  <si>
    <t>Fläche 6</t>
  </si>
  <si>
    <r>
      <t>∑</t>
    </r>
    <r>
      <rPr>
        <b/>
        <vertAlign val="subscript"/>
        <sz val="18"/>
        <color theme="1"/>
        <rFont val="Calibri"/>
        <family val="2"/>
      </rPr>
      <t>Vollansatz</t>
    </r>
  </si>
  <si>
    <t>Platte 7</t>
  </si>
  <si>
    <t>Fläche 7</t>
  </si>
  <si>
    <r>
      <t xml:space="preserve">Wird das Folienwasser aufgefangen? </t>
    </r>
    <r>
      <rPr>
        <sz val="11"/>
        <color theme="1"/>
        <rFont val="Arial"/>
        <family val="2"/>
      </rPr>
      <t>(Wenn zutreffend "ja" eintragen)</t>
    </r>
  </si>
  <si>
    <t>Wasseranfall (%)</t>
  </si>
  <si>
    <r>
      <t>Wird das Folienwasser aufgefangen?</t>
    </r>
    <r>
      <rPr>
        <sz val="11"/>
        <color theme="1"/>
        <rFont val="Arial"/>
        <family val="2"/>
      </rPr>
      <t xml:space="preserve"> (Wenn zutreffend "ja" eintragen)</t>
    </r>
  </si>
  <si>
    <r>
      <t xml:space="preserve">Wird das Wasser der leeren Platte aufgefangen?  </t>
    </r>
    <r>
      <rPr>
        <sz val="11"/>
        <color theme="1"/>
        <rFont val="Arial"/>
        <family val="2"/>
      </rPr>
      <t>(Wenn zutreffend "ja" eintragen)</t>
    </r>
  </si>
  <si>
    <t>Berechnung aufzufangende Niederschlagsmenge</t>
  </si>
  <si>
    <r>
      <t>(m</t>
    </r>
    <r>
      <rPr>
        <b/>
        <vertAlign val="superscript"/>
        <sz val="11"/>
        <color theme="1"/>
        <rFont val="Arial"/>
        <family val="2"/>
      </rPr>
      <t>3</t>
    </r>
    <r>
      <rPr>
        <b/>
        <sz val="11"/>
        <color theme="1"/>
        <rFont val="Arial"/>
        <family val="2"/>
      </rPr>
      <t>/Jahr)</t>
    </r>
  </si>
  <si>
    <t>Niederschlag und Beiwerte</t>
  </si>
  <si>
    <t>entspricht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</si>
  <si>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/m</t>
    </r>
    <r>
      <rPr>
        <vertAlign val="superscript"/>
        <sz val="11"/>
        <color theme="1"/>
        <rFont val="Arial"/>
        <family val="2"/>
      </rPr>
      <t>2</t>
    </r>
  </si>
  <si>
    <t>Beiwerte</t>
  </si>
  <si>
    <t>∑ Korrektur</t>
  </si>
  <si>
    <t>∑ Vollansatz</t>
  </si>
  <si>
    <r>
      <t>∑</t>
    </r>
    <r>
      <rPr>
        <b/>
        <vertAlign val="subscript"/>
        <sz val="18"/>
        <color theme="1"/>
        <rFont val="Calibri"/>
        <family val="2"/>
      </rPr>
      <t>Korrektur</t>
    </r>
  </si>
  <si>
    <t>Mittl. Jahresniederschlag (mm)</t>
  </si>
  <si>
    <r>
      <rPr>
        <b/>
        <sz val="11"/>
        <color theme="1"/>
        <rFont val="Arial"/>
        <family val="2"/>
      </rPr>
      <t>Verunreinigtes Niederschlagswasser</t>
    </r>
    <r>
      <rPr>
        <sz val="11"/>
        <color theme="1"/>
        <rFont val="Arial"/>
        <family val="2"/>
      </rPr>
      <t xml:space="preserve"> (abzgl. Folienwasser und abzgl. leere Platte)</t>
    </r>
  </si>
  <si>
    <t>Beiwert</t>
  </si>
  <si>
    <r>
      <t>Substrat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,t)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</si>
</sst>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Arial"/>
      <family val="2"/>
    </font>
    <font>
      <b/>
      <vertAlign val="subscript"/>
      <sz val="18"/>
      <color theme="1"/>
      <name val="Calibri"/>
      <family val="2"/>
    </font>
    <font>
      <sz val="16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5" fillId="5" borderId="1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7" borderId="8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1" workbookViewId="0">
      <selection activeCell="M14" sqref="M14"/>
    </sheetView>
  </sheetViews>
  <sheetFormatPr baseColWidth="10" defaultColWidth="11.42578125" defaultRowHeight="15" x14ac:dyDescent="0.25"/>
  <cols>
    <col min="1" max="1" width="17.85546875" style="1" customWidth="1"/>
    <col min="2" max="10" width="11.42578125" style="1"/>
    <col min="11" max="11" width="11.42578125" style="37"/>
    <col min="12" max="16384" width="11.42578125" style="1"/>
  </cols>
  <sheetData>
    <row r="1" spans="1:11" ht="20.25" x14ac:dyDescent="0.3">
      <c r="A1" s="43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thickBot="1" x14ac:dyDescent="0.3"/>
    <row r="3" spans="1:11" x14ac:dyDescent="0.25">
      <c r="A3" s="51" t="s">
        <v>14</v>
      </c>
      <c r="B3" s="52"/>
      <c r="C3" s="52"/>
      <c r="D3" s="52"/>
      <c r="E3" s="52"/>
      <c r="F3" s="53"/>
    </row>
    <row r="4" spans="1:11" ht="15.75" thickBot="1" x14ac:dyDescent="0.3">
      <c r="A4" s="24" t="s">
        <v>17</v>
      </c>
      <c r="B4" s="25" t="s">
        <v>18</v>
      </c>
      <c r="C4" s="26" t="s">
        <v>19</v>
      </c>
      <c r="D4" s="45" t="s">
        <v>31</v>
      </c>
      <c r="E4" s="46"/>
      <c r="F4" s="47"/>
    </row>
    <row r="5" spans="1:11" ht="15.75" thickBot="1" x14ac:dyDescent="0.3">
      <c r="A5" s="14"/>
      <c r="B5" s="14"/>
      <c r="C5" s="14"/>
      <c r="D5" s="14"/>
      <c r="E5" s="14"/>
    </row>
    <row r="6" spans="1:11" x14ac:dyDescent="0.25">
      <c r="A6" s="48" t="s">
        <v>38</v>
      </c>
      <c r="B6" s="49"/>
      <c r="C6" s="14"/>
      <c r="D6" s="14"/>
      <c r="E6" s="14"/>
    </row>
    <row r="7" spans="1:11" ht="18" thickBot="1" x14ac:dyDescent="0.3">
      <c r="A7" s="50">
        <v>800</v>
      </c>
      <c r="B7" s="47"/>
      <c r="C7" s="27" t="s">
        <v>32</v>
      </c>
      <c r="D7" s="27">
        <f>A7/1000</f>
        <v>0.8</v>
      </c>
      <c r="E7" s="28" t="s">
        <v>33</v>
      </c>
    </row>
    <row r="8" spans="1:11" x14ac:dyDescent="0.25">
      <c r="A8" s="14"/>
      <c r="B8" s="14"/>
      <c r="C8" s="14"/>
      <c r="D8" s="14"/>
      <c r="E8" s="14"/>
    </row>
    <row r="9" spans="1:11" s="21" customFormat="1" ht="20.25" x14ac:dyDescent="0.3">
      <c r="A9" s="20" t="s">
        <v>15</v>
      </c>
      <c r="K9" s="38"/>
    </row>
    <row r="10" spans="1:11" s="21" customFormat="1" ht="20.25" x14ac:dyDescent="0.3">
      <c r="A10" s="20"/>
      <c r="K10" s="38"/>
    </row>
    <row r="11" spans="1:11" s="8" customFormat="1" x14ac:dyDescent="0.25">
      <c r="A11" s="8" t="s">
        <v>39</v>
      </c>
      <c r="K11" s="39"/>
    </row>
    <row r="12" spans="1:11" x14ac:dyDescent="0.25">
      <c r="A12" s="2"/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20</v>
      </c>
      <c r="H12" s="3" t="s">
        <v>23</v>
      </c>
      <c r="I12" s="30" t="s">
        <v>36</v>
      </c>
      <c r="J12" s="3" t="s">
        <v>34</v>
      </c>
      <c r="K12" s="40" t="s">
        <v>35</v>
      </c>
    </row>
    <row r="13" spans="1:11" ht="17.25" x14ac:dyDescent="0.25">
      <c r="A13" s="2" t="s">
        <v>5</v>
      </c>
      <c r="B13" s="7"/>
      <c r="C13" s="7"/>
      <c r="D13" s="7"/>
      <c r="E13" s="7"/>
      <c r="F13" s="7"/>
      <c r="G13" s="7"/>
      <c r="H13" s="7"/>
      <c r="I13" s="31">
        <f>SUM(B13:H13)</f>
        <v>0</v>
      </c>
      <c r="J13" s="10"/>
    </row>
    <row r="14" spans="1:11" ht="17.25" x14ac:dyDescent="0.25">
      <c r="A14" s="2" t="s">
        <v>41</v>
      </c>
      <c r="B14" s="7"/>
      <c r="C14" s="7"/>
      <c r="D14" s="7"/>
      <c r="E14" s="7"/>
      <c r="F14" s="7"/>
      <c r="G14" s="7"/>
      <c r="H14" s="7"/>
      <c r="I14" s="31">
        <f>SUM(B14:H14)</f>
        <v>0</v>
      </c>
      <c r="J14" s="10"/>
    </row>
    <row r="15" spans="1:11" x14ac:dyDescent="0.25">
      <c r="A15" s="2" t="s">
        <v>6</v>
      </c>
      <c r="B15" s="5">
        <f>IF(ISERROR(B14/(I14/12)),0,B14/(I14/12))</f>
        <v>0</v>
      </c>
      <c r="C15" s="5">
        <f>IF(ISERROR(C14/(I14/12)),0,C14/(I14/12))</f>
        <v>0</v>
      </c>
      <c r="D15" s="5">
        <f>IF(ISERROR(D14/(I14/12)),0,D14/(I14/12))</f>
        <v>0</v>
      </c>
      <c r="E15" s="5">
        <f>IF(ISERROR(E14/(I14/12)),0,E14/(I14/12))</f>
        <v>0</v>
      </c>
      <c r="F15" s="5">
        <f>IF(ISERROR(F14/(I14/12)),0,F14/(I14/12))</f>
        <v>0</v>
      </c>
      <c r="G15" s="5">
        <f>IF(ISERROR(G14/(I14/12)),0,G14/(I14/12))</f>
        <v>0</v>
      </c>
      <c r="H15" s="5">
        <f>IF(ISERROR(H14/(I14/12)),0,H14/(I14/12))</f>
        <v>0</v>
      </c>
      <c r="I15" s="32">
        <f>SUM(B15:H15)</f>
        <v>0</v>
      </c>
      <c r="J15" s="10"/>
    </row>
    <row r="16" spans="1:11" ht="17.25" x14ac:dyDescent="0.25">
      <c r="A16" s="2" t="s">
        <v>13</v>
      </c>
      <c r="B16" s="4">
        <f>(B13/2)*D7*(B15/12)</f>
        <v>0</v>
      </c>
      <c r="C16" s="4">
        <f>(C13/2)*D7*(C15/12)</f>
        <v>0</v>
      </c>
      <c r="D16" s="4">
        <f>(D13/2)*D7*(D15/12)</f>
        <v>0</v>
      </c>
      <c r="E16" s="4">
        <f>(E13/2)*D7*(E15/12)</f>
        <v>0</v>
      </c>
      <c r="F16" s="4">
        <f>(F13/2)*D7*(F15/12)</f>
        <v>0</v>
      </c>
      <c r="G16" s="4">
        <f>(G13/2)*D7*(G15/12)</f>
        <v>0</v>
      </c>
      <c r="H16" s="4">
        <f>(H13/2)*D7*(H15/12)</f>
        <v>0</v>
      </c>
      <c r="I16" s="33">
        <f>SUM(B16:H16)</f>
        <v>0</v>
      </c>
      <c r="J16" s="29">
        <v>0.85</v>
      </c>
      <c r="K16" s="17">
        <f>I16*J16</f>
        <v>0</v>
      </c>
    </row>
    <row r="17" spans="1:11" x14ac:dyDescent="0.25">
      <c r="I17" s="18"/>
    </row>
    <row r="18" spans="1:11" x14ac:dyDescent="0.25">
      <c r="A18" s="19" t="s">
        <v>25</v>
      </c>
      <c r="I18" s="18"/>
    </row>
    <row r="19" spans="1:11" x14ac:dyDescent="0.25">
      <c r="A19" s="9"/>
      <c r="B19" s="7"/>
      <c r="C19" s="7"/>
      <c r="D19" s="7"/>
      <c r="E19" s="7"/>
      <c r="F19" s="7"/>
      <c r="G19" s="7"/>
      <c r="H19" s="7"/>
      <c r="I19" s="14"/>
    </row>
    <row r="20" spans="1:11" s="18" customFormat="1" x14ac:dyDescent="0.25">
      <c r="A20" s="23" t="s">
        <v>26</v>
      </c>
      <c r="B20" s="7">
        <v>100</v>
      </c>
      <c r="C20" s="7">
        <v>100</v>
      </c>
      <c r="D20" s="7">
        <v>100</v>
      </c>
      <c r="E20" s="7">
        <v>100</v>
      </c>
      <c r="F20" s="7">
        <v>100</v>
      </c>
      <c r="G20" s="7">
        <v>100</v>
      </c>
      <c r="H20" s="7">
        <v>100</v>
      </c>
      <c r="I20" s="14"/>
      <c r="K20" s="41"/>
    </row>
    <row r="21" spans="1:11" ht="17.25" x14ac:dyDescent="0.25">
      <c r="A21" s="2" t="s">
        <v>13</v>
      </c>
      <c r="B21" s="4" t="str">
        <f>IF(B19="ja",((B13/2*D7*B15/12))*B20/100,"0")</f>
        <v>0</v>
      </c>
      <c r="C21" s="4" t="str">
        <f>IF(C19="ja",((C13/2*D7*C15/12)+(C13*D7*B15/12))*C20/100,"0")</f>
        <v>0</v>
      </c>
      <c r="D21" s="4" t="str">
        <f>IF(D19="ja",((D13/2*D7*D15/12)+(D13*D7*(B15+C15)/12))*D20/100,"0")</f>
        <v>0</v>
      </c>
      <c r="E21" s="4" t="str">
        <f>IF(E19="ja",((E13/2*D7*E15/12)+(E13*D7*(B15+C15+D15)/12))*E20/100,"0")</f>
        <v>0</v>
      </c>
      <c r="F21" s="4" t="str">
        <f>IF(F19="ja",((F13/2*D7*F15/12)+(F13*D7*(B15+C15+D15+E15)/12))*F20/100,"0")</f>
        <v>0</v>
      </c>
      <c r="G21" s="4" t="str">
        <f>IF(G19="ja",((G13/2*D7*G15/12)+(G13*D7*(B15+C15+D15+E15+F15)/12))*G20/100,"0")</f>
        <v>0</v>
      </c>
      <c r="H21" s="4" t="str">
        <f>IF(H19="ja",((H13/2*D7*H15/12)+(H13*D7*(B15+C15+D15+E15+F15+G15)/12))*H20/100,"0")</f>
        <v>0</v>
      </c>
      <c r="I21" s="33">
        <f>SUM(B21:H21)</f>
        <v>0</v>
      </c>
      <c r="J21" s="29">
        <v>0.85</v>
      </c>
      <c r="K21" s="17">
        <f>I21*J21</f>
        <v>0</v>
      </c>
    </row>
    <row r="22" spans="1:11" x14ac:dyDescent="0.25">
      <c r="I22" s="18"/>
    </row>
    <row r="23" spans="1:11" x14ac:dyDescent="0.25">
      <c r="A23" s="19" t="s">
        <v>28</v>
      </c>
      <c r="I23" s="18"/>
    </row>
    <row r="24" spans="1:11" x14ac:dyDescent="0.25">
      <c r="A24" s="9"/>
      <c r="B24" s="7"/>
      <c r="C24" s="7"/>
      <c r="D24" s="7"/>
      <c r="E24" s="7"/>
      <c r="F24" s="7"/>
      <c r="G24" s="7"/>
      <c r="H24" s="7"/>
      <c r="I24" s="14"/>
    </row>
    <row r="25" spans="1:11" ht="17.25" x14ac:dyDescent="0.25">
      <c r="A25" s="2" t="s">
        <v>13</v>
      </c>
      <c r="B25" s="4" t="str">
        <f>IF(B24="ja",(B13*D7)*(C15+D15+E15+F15+G15+H15)/12,"0")</f>
        <v>0</v>
      </c>
      <c r="C25" s="4" t="str">
        <f>IF(C24="ja",(C13*D7)*(D15+E15+F15+G15+H15)/12,"0")</f>
        <v>0</v>
      </c>
      <c r="D25" s="4" t="str">
        <f>IF(D24="ja",(D13*D7)*(E15+F15+G15+H15)/12,"0")</f>
        <v>0</v>
      </c>
      <c r="E25" s="4" t="str">
        <f>IF(E24="ja",(E13*D7)*(F15+G15+H15)/12,"0")</f>
        <v>0</v>
      </c>
      <c r="F25" s="4" t="str">
        <f>IF(F24="ja",(F13*D7)*(G15+H15)/12,"0")</f>
        <v>0</v>
      </c>
      <c r="G25" s="4" t="str">
        <f>IF(G24="ja",(G13*D7)*(H15)/12,"0")</f>
        <v>0</v>
      </c>
      <c r="H25" s="4">
        <f>0</f>
        <v>0</v>
      </c>
      <c r="I25" s="33">
        <f>SUM(B25:H25)</f>
        <v>0</v>
      </c>
      <c r="J25" s="29">
        <v>0.85</v>
      </c>
      <c r="K25" s="17">
        <f>I25*J25</f>
        <v>0</v>
      </c>
    </row>
    <row r="26" spans="1:11" x14ac:dyDescent="0.25">
      <c r="I26" s="18"/>
    </row>
    <row r="27" spans="1:11" x14ac:dyDescent="0.25">
      <c r="I27" s="18"/>
    </row>
    <row r="28" spans="1:11" x14ac:dyDescent="0.25">
      <c r="I28" s="18"/>
    </row>
    <row r="29" spans="1:11" x14ac:dyDescent="0.25">
      <c r="I29" s="18"/>
    </row>
    <row r="30" spans="1:11" x14ac:dyDescent="0.25">
      <c r="I30" s="18"/>
    </row>
    <row r="31" spans="1:11" x14ac:dyDescent="0.25">
      <c r="I31" s="18"/>
    </row>
    <row r="32" spans="1:11" s="21" customFormat="1" ht="20.25" x14ac:dyDescent="0.3">
      <c r="A32" s="20" t="s">
        <v>16</v>
      </c>
      <c r="I32" s="34"/>
      <c r="K32" s="38"/>
    </row>
    <row r="33" spans="1:11" s="21" customFormat="1" ht="20.25" x14ac:dyDescent="0.3">
      <c r="A33" s="20"/>
      <c r="I33" s="34"/>
      <c r="K33" s="38"/>
    </row>
    <row r="34" spans="1:11" s="8" customFormat="1" x14ac:dyDescent="0.25">
      <c r="A34" s="8" t="s">
        <v>39</v>
      </c>
      <c r="I34" s="35"/>
      <c r="K34" s="39"/>
    </row>
    <row r="35" spans="1:11" x14ac:dyDescent="0.25">
      <c r="A35" s="2"/>
      <c r="B35" s="3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20</v>
      </c>
      <c r="H35" s="3" t="s">
        <v>23</v>
      </c>
      <c r="I35" s="30" t="s">
        <v>36</v>
      </c>
      <c r="J35" s="3" t="s">
        <v>34</v>
      </c>
      <c r="K35" s="40" t="s">
        <v>35</v>
      </c>
    </row>
    <row r="36" spans="1:11" ht="17.25" x14ac:dyDescent="0.25">
      <c r="A36" s="2" t="s">
        <v>5</v>
      </c>
      <c r="B36" s="12"/>
      <c r="C36" s="12"/>
      <c r="D36" s="12"/>
      <c r="E36" s="12"/>
      <c r="F36" s="12"/>
      <c r="G36" s="12"/>
      <c r="H36" s="12"/>
      <c r="I36" s="31">
        <f>SUM(B36:H36)</f>
        <v>0</v>
      </c>
    </row>
    <row r="37" spans="1:11" ht="17.25" x14ac:dyDescent="0.25">
      <c r="A37" s="2" t="s">
        <v>41</v>
      </c>
      <c r="B37" s="12"/>
      <c r="C37" s="12"/>
      <c r="D37" s="12"/>
      <c r="E37" s="12"/>
      <c r="F37" s="12"/>
      <c r="G37" s="12"/>
      <c r="H37" s="12"/>
      <c r="I37" s="31">
        <f>SUM(B37:H37)</f>
        <v>0</v>
      </c>
    </row>
    <row r="38" spans="1:11" x14ac:dyDescent="0.25">
      <c r="A38" s="2" t="s">
        <v>6</v>
      </c>
      <c r="B38" s="5">
        <f>IF(ISERROR(B37/(I37/12)),0,B37/(I37/12))</f>
        <v>0</v>
      </c>
      <c r="C38" s="5">
        <f>IF(ISERROR(C37/(I37/12)),0,C37/(I37/12))</f>
        <v>0</v>
      </c>
      <c r="D38" s="5">
        <f>IF(ISERROR(D37/(I37/12)),0,D37/(I37/12))</f>
        <v>0</v>
      </c>
      <c r="E38" s="5">
        <f>IF(ISERROR(E37/(I37/12)),0,E37/(I37/12))</f>
        <v>0</v>
      </c>
      <c r="F38" s="5">
        <f>IF(ISERROR(F37/(I37/12)),0,F37/(I37/12))</f>
        <v>0</v>
      </c>
      <c r="G38" s="5">
        <f>IF(ISERROR(G37/(I37/12)),0,G37/(I37/12))</f>
        <v>0</v>
      </c>
      <c r="H38" s="5">
        <f>IF(ISERROR(H37/(I37/12)),0,H37/(I37/12))</f>
        <v>0</v>
      </c>
      <c r="I38" s="32">
        <f>SUM(B38:H38)</f>
        <v>0</v>
      </c>
    </row>
    <row r="39" spans="1:11" ht="17.25" x14ac:dyDescent="0.25">
      <c r="A39" s="2" t="s">
        <v>13</v>
      </c>
      <c r="B39" s="4">
        <f>(B36/2)*D7*(B38/12)</f>
        <v>0</v>
      </c>
      <c r="C39" s="4">
        <f>(C36/2)*D7*(C38/12)</f>
        <v>0</v>
      </c>
      <c r="D39" s="4">
        <f>(D36/2)*D7*(D38/12)</f>
        <v>0</v>
      </c>
      <c r="E39" s="4">
        <f>(E36/2)*D7*(E38/12)</f>
        <v>0</v>
      </c>
      <c r="F39" s="4">
        <f>(F36/2)*D7*(F38/12)</f>
        <v>0</v>
      </c>
      <c r="G39" s="4">
        <f>(G36/2)*D7*(G38/12)</f>
        <v>0</v>
      </c>
      <c r="H39" s="4">
        <f>(H36/2)*D7*(H38/12)</f>
        <v>0</v>
      </c>
      <c r="I39" s="33">
        <f>SUM(B39:H39)</f>
        <v>0</v>
      </c>
      <c r="J39" s="29">
        <v>0.85</v>
      </c>
      <c r="K39" s="17">
        <f>I39*J39</f>
        <v>0</v>
      </c>
    </row>
    <row r="40" spans="1:11" x14ac:dyDescent="0.25">
      <c r="I40" s="18"/>
    </row>
    <row r="41" spans="1:11" x14ac:dyDescent="0.25">
      <c r="A41" s="19" t="s">
        <v>27</v>
      </c>
      <c r="I41" s="18"/>
    </row>
    <row r="42" spans="1:11" x14ac:dyDescent="0.25">
      <c r="A42" s="9"/>
      <c r="B42" s="12"/>
      <c r="C42" s="12"/>
      <c r="D42" s="12"/>
      <c r="E42" s="12"/>
      <c r="F42" s="12"/>
      <c r="G42" s="12"/>
      <c r="H42" s="12"/>
      <c r="I42" s="14"/>
    </row>
    <row r="43" spans="1:11" s="18" customFormat="1" x14ac:dyDescent="0.25">
      <c r="A43" s="23" t="s">
        <v>26</v>
      </c>
      <c r="B43" s="12">
        <v>100</v>
      </c>
      <c r="C43" s="12">
        <v>100</v>
      </c>
      <c r="D43" s="12">
        <v>100</v>
      </c>
      <c r="E43" s="12">
        <v>100</v>
      </c>
      <c r="F43" s="12">
        <v>100</v>
      </c>
      <c r="G43" s="12">
        <v>100</v>
      </c>
      <c r="H43" s="12">
        <v>100</v>
      </c>
      <c r="I43" s="14"/>
      <c r="K43" s="41"/>
    </row>
    <row r="44" spans="1:11" ht="17.25" x14ac:dyDescent="0.25">
      <c r="A44" s="2" t="s">
        <v>13</v>
      </c>
      <c r="B44" s="4" t="str">
        <f>IF(B42="ja",((B36/2*D7*B38/12))*B43/100,"0")</f>
        <v>0</v>
      </c>
      <c r="C44" s="4" t="str">
        <f>IF(C42="ja",((C36/2*D7*C38/12)+(C36*D7*B38/12))*C43/100,"0")</f>
        <v>0</v>
      </c>
      <c r="D44" s="4" t="str">
        <f>IF(D42="ja",((D36/2*D7*D38/12)+(D36*D7*(B38+C38)/12))*D43/100,"0")</f>
        <v>0</v>
      </c>
      <c r="E44" s="4" t="str">
        <f>IF(E42="ja",((E36/2*D7*E38/12)+(E36*D7*(B38+C38+D38)/12))*E43/100,"0")</f>
        <v>0</v>
      </c>
      <c r="F44" s="4" t="str">
        <f>IF(F42="ja",((F36/2*D7*F38/12)+(F36*D7*(B38+C38+D38+E38)/12))*F43/100,"0")</f>
        <v>0</v>
      </c>
      <c r="G44" s="4" t="str">
        <f>IF(G42="ja",((G36/2*D7*G38/12)+(G36*D7*(B38+C38+D38+E38+F38)/12))*G43/100,"0")</f>
        <v>0</v>
      </c>
      <c r="H44" s="4" t="str">
        <f>IF(H42="ja",((H36/2*D7*H38/12)+(H36*D7*(B38+C38+D38+E38+F38+G38)/12))*H43/100,"0")</f>
        <v>0</v>
      </c>
      <c r="I44" s="33">
        <f>SUM(B44:H44)</f>
        <v>0</v>
      </c>
      <c r="J44" s="29">
        <v>0.85</v>
      </c>
      <c r="K44" s="17">
        <f>I44*J44</f>
        <v>0</v>
      </c>
    </row>
    <row r="45" spans="1:11" x14ac:dyDescent="0.25">
      <c r="I45" s="18"/>
    </row>
    <row r="46" spans="1:11" x14ac:dyDescent="0.25">
      <c r="A46" s="19" t="s">
        <v>28</v>
      </c>
      <c r="I46" s="18"/>
    </row>
    <row r="47" spans="1:11" x14ac:dyDescent="0.25">
      <c r="A47" s="9"/>
      <c r="B47" s="12"/>
      <c r="C47" s="12"/>
      <c r="D47" s="12"/>
      <c r="E47" s="12"/>
      <c r="F47" s="12"/>
      <c r="G47" s="12"/>
      <c r="H47" s="12"/>
      <c r="I47" s="14"/>
    </row>
    <row r="48" spans="1:11" ht="17.25" x14ac:dyDescent="0.25">
      <c r="A48" s="2" t="s">
        <v>13</v>
      </c>
      <c r="B48" s="4" t="str">
        <f>IF(B47="ja",(B36*D7)*(C38+D38+E38+F38+G38+H38)/12,"0")</f>
        <v>0</v>
      </c>
      <c r="C48" s="4" t="str">
        <f>IF(C47="ja",(C36*D7)*(D38+E38+F38+G38+H38)/12,"0")</f>
        <v>0</v>
      </c>
      <c r="D48" s="4" t="str">
        <f>IF(D47="ja",(D36*D7)*(E38+F38+G38+H38)/12,"0")</f>
        <v>0</v>
      </c>
      <c r="E48" s="4" t="str">
        <f>IF(E47="ja",(E36*D7)*(F38+G38+H38)/12,"0")</f>
        <v>0</v>
      </c>
      <c r="F48" s="4" t="str">
        <f>IF(F47="ja",(F36*D7)*(G38+H38)/12,"0")</f>
        <v>0</v>
      </c>
      <c r="G48" s="4" t="str">
        <f>IF(G47="ja",(G36*D7)*(H38)/12,"0")</f>
        <v>0</v>
      </c>
      <c r="H48" s="4">
        <f>0</f>
        <v>0</v>
      </c>
      <c r="I48" s="33">
        <f>SUM(B48:H48)</f>
        <v>0</v>
      </c>
      <c r="J48" s="29">
        <v>0.85</v>
      </c>
      <c r="K48" s="17">
        <f>I48*J48</f>
        <v>0</v>
      </c>
    </row>
    <row r="49" spans="1:11" x14ac:dyDescent="0.25">
      <c r="A49" s="10"/>
      <c r="B49" s="11"/>
      <c r="C49" s="11"/>
      <c r="D49" s="11"/>
      <c r="E49" s="11"/>
      <c r="F49" s="11"/>
      <c r="G49" s="11"/>
      <c r="H49" s="11"/>
      <c r="I49" s="36"/>
    </row>
    <row r="50" spans="1:11" s="21" customFormat="1" ht="20.25" x14ac:dyDescent="0.3">
      <c r="A50" s="20" t="s">
        <v>7</v>
      </c>
      <c r="I50" s="34"/>
      <c r="K50" s="38"/>
    </row>
    <row r="51" spans="1:11" s="21" customFormat="1" ht="20.25" x14ac:dyDescent="0.3">
      <c r="A51" s="20"/>
      <c r="I51" s="34"/>
      <c r="K51" s="38"/>
    </row>
    <row r="52" spans="1:11" x14ac:dyDescent="0.25">
      <c r="B52" s="3" t="s">
        <v>8</v>
      </c>
      <c r="C52" s="3" t="s">
        <v>9</v>
      </c>
      <c r="D52" s="3" t="s">
        <v>10</v>
      </c>
      <c r="E52" s="3" t="s">
        <v>11</v>
      </c>
      <c r="F52" s="3" t="s">
        <v>12</v>
      </c>
      <c r="G52" s="3" t="s">
        <v>21</v>
      </c>
      <c r="H52" s="3" t="s">
        <v>24</v>
      </c>
      <c r="I52" s="30" t="s">
        <v>36</v>
      </c>
      <c r="J52" s="3" t="s">
        <v>40</v>
      </c>
      <c r="K52" s="40" t="s">
        <v>35</v>
      </c>
    </row>
    <row r="53" spans="1:11" ht="17.25" x14ac:dyDescent="0.25">
      <c r="A53" s="2" t="s">
        <v>5</v>
      </c>
      <c r="B53" s="13"/>
      <c r="C53" s="13"/>
      <c r="D53" s="13"/>
      <c r="E53" s="13"/>
      <c r="F53" s="13"/>
      <c r="G53" s="13"/>
      <c r="H53" s="13"/>
      <c r="I53" s="31">
        <f>SUM(B53:H53)</f>
        <v>0</v>
      </c>
    </row>
    <row r="54" spans="1:11" ht="17.25" x14ac:dyDescent="0.25">
      <c r="A54" s="2" t="s">
        <v>13</v>
      </c>
      <c r="B54" s="4">
        <f>B53*D7</f>
        <v>0</v>
      </c>
      <c r="C54" s="4">
        <f>C53*D7</f>
        <v>0</v>
      </c>
      <c r="D54" s="4">
        <f>D53*D7</f>
        <v>0</v>
      </c>
      <c r="E54" s="4">
        <f>E53*D7</f>
        <v>0</v>
      </c>
      <c r="F54" s="4">
        <f>F53*D7</f>
        <v>0</v>
      </c>
      <c r="G54" s="4">
        <f>G53*D7</f>
        <v>0</v>
      </c>
      <c r="H54" s="4">
        <f>H53*D7</f>
        <v>0</v>
      </c>
      <c r="I54" s="33">
        <f>SUM(B54:H54)</f>
        <v>0</v>
      </c>
      <c r="J54" s="29">
        <v>0.85</v>
      </c>
      <c r="K54" s="17">
        <f>I54*J54</f>
        <v>0</v>
      </c>
    </row>
    <row r="55" spans="1:11" ht="15.75" thickBot="1" x14ac:dyDescent="0.3"/>
    <row r="56" spans="1:11" ht="27" thickBot="1" x14ac:dyDescent="0.5">
      <c r="A56" s="6" t="s">
        <v>22</v>
      </c>
      <c r="B56" s="42">
        <f>I16+I21+I25+I39+I44+I48+I54</f>
        <v>0</v>
      </c>
      <c r="C56" s="15"/>
      <c r="I56" s="6"/>
    </row>
    <row r="57" spans="1:11" ht="17.25" x14ac:dyDescent="0.25">
      <c r="B57" s="16" t="s">
        <v>30</v>
      </c>
    </row>
    <row r="58" spans="1:11" ht="15.75" thickBot="1" x14ac:dyDescent="0.3"/>
    <row r="59" spans="1:11" ht="27" thickBot="1" x14ac:dyDescent="0.5">
      <c r="A59" s="6" t="s">
        <v>37</v>
      </c>
      <c r="B59" s="22">
        <f>K16+K21+K25+K39+K44+K48+K54</f>
        <v>0</v>
      </c>
    </row>
    <row r="60" spans="1:11" ht="17.25" x14ac:dyDescent="0.25">
      <c r="B60" s="16" t="s">
        <v>30</v>
      </c>
    </row>
  </sheetData>
  <mergeCells count="5">
    <mergeCell ref="D4:F4"/>
    <mergeCell ref="A6:B6"/>
    <mergeCell ref="A7:B7"/>
    <mergeCell ref="A3:F3"/>
    <mergeCell ref="A1:K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Aufzufangender Niederschlag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Viduka Kristijan</dc:creator>
  <cp:lastModifiedBy>Viduka Kristijan</cp:lastModifiedBy>
  <cp:lastPrinted>2018-10-16T05:28:35Z</cp:lastPrinted>
  <dcterms:created xsi:type="dcterms:W3CDTF">2018-04-26T10:12:34Z</dcterms:created>
  <dcterms:modified xsi:type="dcterms:W3CDTF">2019-03-20T08:33:26Z</dcterms:modified>
</cp:coreProperties>
</file>